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PC Donátová\FP 2025\MŠ Závodu míru\"/>
    </mc:Choice>
  </mc:AlternateContent>
  <xr:revisionPtr revIDLastSave="0" documentId="13_ncr:1_{71F5A0E7-1A62-42F6-AA8C-0077E9FF1D86}" xr6:coauthVersionLast="47" xr6:coauthVersionMax="47" xr10:uidLastSave="{00000000-0000-0000-0000-000000000000}"/>
  <bookViews>
    <workbookView xWindow="120" yWindow="30" windowWidth="20595" windowHeight="15570" tabRatio="500" xr2:uid="{00000000-000D-0000-FFFF-FFFF00000000}"/>
  </bookViews>
  <sheets>
    <sheet name="MŠ Závodu míru" sheetId="1" r:id="rId1"/>
    <sheet name="Opravy budovy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9" i="1" l="1"/>
  <c r="D157" i="1"/>
  <c r="D150" i="1"/>
  <c r="D144" i="1"/>
  <c r="D139" i="1"/>
  <c r="D126" i="1"/>
  <c r="D114" i="1"/>
  <c r="C18" i="1" s="1"/>
  <c r="D18" i="1" s="1"/>
  <c r="D108" i="1"/>
  <c r="D101" i="1"/>
  <c r="E67" i="1"/>
  <c r="E66" i="1"/>
  <c r="E65" i="1"/>
  <c r="E64" i="1"/>
  <c r="B59" i="1"/>
  <c r="D54" i="1"/>
  <c r="D53" i="1"/>
  <c r="D52" i="1"/>
  <c r="C51" i="1"/>
  <c r="C36" i="1" s="1"/>
  <c r="B51" i="1"/>
  <c r="D49" i="1"/>
  <c r="D48" i="1"/>
  <c r="D47" i="1"/>
  <c r="C46" i="1"/>
  <c r="D46" i="1" s="1"/>
  <c r="D45" i="1"/>
  <c r="C45" i="1"/>
  <c r="B45" i="1"/>
  <c r="D43" i="1"/>
  <c r="D42" i="1"/>
  <c r="C41" i="1"/>
  <c r="B41" i="1"/>
  <c r="D41" i="1" s="1"/>
  <c r="D39" i="1"/>
  <c r="B36" i="1"/>
  <c r="D34" i="1"/>
  <c r="C33" i="1"/>
  <c r="D33" i="1" s="1"/>
  <c r="C32" i="1"/>
  <c r="D32" i="1" s="1"/>
  <c r="C31" i="1"/>
  <c r="D31" i="1" s="1"/>
  <c r="C30" i="1"/>
  <c r="D30" i="1" s="1"/>
  <c r="D29" i="1"/>
  <c r="D28" i="1"/>
  <c r="C27" i="1"/>
  <c r="C26" i="1" s="1"/>
  <c r="B26" i="1"/>
  <c r="D26" i="1" s="1"/>
  <c r="D24" i="1"/>
  <c r="D22" i="1"/>
  <c r="C20" i="1"/>
  <c r="D20" i="1" s="1"/>
  <c r="D17" i="1"/>
  <c r="C16" i="1"/>
  <c r="C14" i="1" s="1"/>
  <c r="C15" i="1"/>
  <c r="D12" i="1"/>
  <c r="B9" i="1"/>
  <c r="D51" i="1" l="1"/>
  <c r="D36" i="1"/>
  <c r="C9" i="1"/>
  <c r="C59" i="1" s="1"/>
  <c r="D59" i="1" s="1"/>
  <c r="D14" i="1"/>
  <c r="D9" i="1" s="1"/>
  <c r="D16" i="1"/>
  <c r="D27" i="1"/>
</calcChain>
</file>

<file path=xl/sharedStrings.xml><?xml version="1.0" encoding="utf-8"?>
<sst xmlns="http://schemas.openxmlformats.org/spreadsheetml/2006/main" count="124" uniqueCount="118">
  <si>
    <t>Organizace: Mateřská škola Nejdek, Závodu míru, příspěvková organizace</t>
  </si>
  <si>
    <t>Závodu míru 1247, 362 21 Nejdek, IČ : 73728977</t>
  </si>
  <si>
    <t>Návrh finančního plánu na rok 2025</t>
  </si>
  <si>
    <t>v tis. Kč</t>
  </si>
  <si>
    <t>rozpočet</t>
  </si>
  <si>
    <t>hlavní</t>
  </si>
  <si>
    <t>celkem</t>
  </si>
  <si>
    <t>KÚ</t>
  </si>
  <si>
    <t>činnost</t>
  </si>
  <si>
    <t>Náklady celkem:</t>
  </si>
  <si>
    <t>z toho:</t>
  </si>
  <si>
    <t>potraviny</t>
  </si>
  <si>
    <t>energie</t>
  </si>
  <si>
    <t>z toho: el.energie</t>
  </si>
  <si>
    <t>teplo</t>
  </si>
  <si>
    <t>plyn</t>
  </si>
  <si>
    <t>voda</t>
  </si>
  <si>
    <t>opravy a údržba</t>
  </si>
  <si>
    <t>odpisy</t>
  </si>
  <si>
    <t>mzdy a související odvody</t>
  </si>
  <si>
    <t>ostatní náklady</t>
  </si>
  <si>
    <t>z toho: spotřeba materiálu</t>
  </si>
  <si>
    <t>cestovné</t>
  </si>
  <si>
    <t>náklady na reprezentaci</t>
  </si>
  <si>
    <t>ostatní služby</t>
  </si>
  <si>
    <t>nákup DDHM, DDNM</t>
  </si>
  <si>
    <t>odvod zřizovateli z RF-investiční akce</t>
  </si>
  <si>
    <t>ONIV</t>
  </si>
  <si>
    <t>Výnosy celkem:</t>
  </si>
  <si>
    <t>výnosy za stravné</t>
  </si>
  <si>
    <t>služby</t>
  </si>
  <si>
    <t>z toho: úplata za vzdělávání</t>
  </si>
  <si>
    <t>použití fondů</t>
  </si>
  <si>
    <t>z toho: fond odměn</t>
  </si>
  <si>
    <t xml:space="preserve">rezervní fond (prokázání čerpání daňové úspory) </t>
  </si>
  <si>
    <t>rezervní fond-odvod zřizovateli</t>
  </si>
  <si>
    <t>investiční fond</t>
  </si>
  <si>
    <t>provozní příspěvky</t>
  </si>
  <si>
    <t>z toho: příspěvky od KÚKK, MŠMT, mzdy,ONIV</t>
  </si>
  <si>
    <t>: příspěvky na provoz od zřizovatele</t>
  </si>
  <si>
    <t>příspěvky na odpisy</t>
  </si>
  <si>
    <t>Hospodářský výsledek</t>
  </si>
  <si>
    <t>Fondy</t>
  </si>
  <si>
    <t>konečný stav k 30.06.2024</t>
  </si>
  <si>
    <t>příděl z HV (pokrytí ztráty)</t>
  </si>
  <si>
    <t>Čerpání 2025</t>
  </si>
  <si>
    <t>konečný stav  k 31.12.2025</t>
  </si>
  <si>
    <t>fond odměn</t>
  </si>
  <si>
    <t xml:space="preserve">rezervní fond  (prokázání čerpání daňové úspory) </t>
  </si>
  <si>
    <t>rezervní fond-převod do fondu investic</t>
  </si>
  <si>
    <t xml:space="preserve">fond investic (převod z RF) </t>
  </si>
  <si>
    <t>Komenář k finančnímu plánu:</t>
  </si>
  <si>
    <t>tis. Kč</t>
  </si>
  <si>
    <t>501 Spotřeba materiálu</t>
  </si>
  <si>
    <t>knihy, tisk</t>
  </si>
  <si>
    <t>čistící a hygienické prostředky</t>
  </si>
  <si>
    <t>ostatní materiál (klíče, PHM do sekačky, květiny,materiál na opravy a udržování)</t>
  </si>
  <si>
    <t>hračky, učební pomůcky, knihy, časopisy pro děti</t>
  </si>
  <si>
    <t>kancelářské potřeby</t>
  </si>
  <si>
    <t xml:space="preserve">inventář ŠJ  </t>
  </si>
  <si>
    <t>textil-utěrky,ručníky,povlečení</t>
  </si>
  <si>
    <t>odměny ceny pro děti</t>
  </si>
  <si>
    <t xml:space="preserve">vybavení lékárniček </t>
  </si>
  <si>
    <t>Spotřeba materiálu celkem</t>
  </si>
  <si>
    <t>502 Spotřeba energií</t>
  </si>
  <si>
    <t>elektrická energie</t>
  </si>
  <si>
    <t>Spotřeba energií celkem</t>
  </si>
  <si>
    <t>503 Spotřeba ostatních neskladovatelných dodávek</t>
  </si>
  <si>
    <t>vodné</t>
  </si>
  <si>
    <t>Spotřeba ostatních neskladovatelných dodávek celkem</t>
  </si>
  <si>
    <t>511 Opravy a udržování</t>
  </si>
  <si>
    <t>revize, opravy běžného opotřebení</t>
  </si>
  <si>
    <t>kompletní oprava herna a třída Sluníčka (škrabání, vyzpravení prasklin, štukování, malování,</t>
  </si>
  <si>
    <t xml:space="preserve"> výměna elektrických rozvodů a úsporných svítidel, výměna koberců a lina, výměna otopného systému na </t>
  </si>
  <si>
    <t>na třídě Sluníčk a Pastelky ( třídy nad sebou)</t>
  </si>
  <si>
    <t>oprava schodů (trhá se schod u vstupu) a vstupu u třídy Berušky</t>
  </si>
  <si>
    <t xml:space="preserve">údržba zahrady – sekání, hrabání, odvoz odpadu, úklid sněhu </t>
  </si>
  <si>
    <t xml:space="preserve">oprava přístřešku na odpady </t>
  </si>
  <si>
    <t>Opravy a udržování celkem</t>
  </si>
  <si>
    <t>518 Služby</t>
  </si>
  <si>
    <t>poštovné</t>
  </si>
  <si>
    <t>telekomunikační služby</t>
  </si>
  <si>
    <t>svoz odpadů</t>
  </si>
  <si>
    <t>deratizace - dezinsekce</t>
  </si>
  <si>
    <t>zpracování účetní a mzdové agendy</t>
  </si>
  <si>
    <t>softwarové služby</t>
  </si>
  <si>
    <t>bankovní poplatky</t>
  </si>
  <si>
    <t xml:space="preserve">akce MŠ, kino, divdlo, plavání, výlety, přednášky </t>
  </si>
  <si>
    <t>Služby celkem</t>
  </si>
  <si>
    <t>525 Jiné sociální pojištění</t>
  </si>
  <si>
    <t>zákonné pojištění zaměstnanců - Kooperatvia</t>
  </si>
  <si>
    <t>Jiné sociální pojištění celkem</t>
  </si>
  <si>
    <t>527 Ostatní sociální náklady</t>
  </si>
  <si>
    <t>školení - vzdělávání</t>
  </si>
  <si>
    <t>osobní ochranné pracovní pomůcky</t>
  </si>
  <si>
    <t>Ostatní sociální náklady</t>
  </si>
  <si>
    <t>549 Jiné ostatní náklady</t>
  </si>
  <si>
    <t>stříška nad vchod Berušky</t>
  </si>
  <si>
    <t>Jiné ostatní náklady celkem</t>
  </si>
  <si>
    <t>558 DDNM, DDHM : drobný dlouhodobý hmotný majetek, drobný dlouhodobý nehmotný majetek</t>
  </si>
  <si>
    <t>DDNM, DDHM celkem</t>
  </si>
  <si>
    <t>…………………………………………………………</t>
  </si>
  <si>
    <t>Mgr. Hašková Martina, ředitelka MŠ</t>
  </si>
  <si>
    <t>Návrh na opravy v r. 2025</t>
  </si>
  <si>
    <t>Práce</t>
  </si>
  <si>
    <t>Předpokládaná cena</t>
  </si>
  <si>
    <t xml:space="preserve">Plot okolo MŠ - opkaovaně žádám o opravu plotu - uhnilé oplocení, vypadaná podezdívka - hrozí vypadnutí sloupků. </t>
  </si>
  <si>
    <t>Vzhledem ke stavu oplocení hrození nebezpečí úrazu jak dětí v MŠ, tak okolo jdoucích lidí. Bezpečnost dětí - z jedné</t>
  </si>
  <si>
    <t>strany MŠ hlavní silnice a z druhé strany řeka Rolava. Cenu nedokáži odhadnout.</t>
  </si>
  <si>
    <t xml:space="preserve">Odtokový kanál před vchodem do MŠ od kulturního domu - prosíme o vybudování odtokového kanálu před vstupem do </t>
  </si>
  <si>
    <t>MŠ- při dešti se s vodou dostávají do areálu odpadky a tekutiny od Metalisu a kulturního domu (vajgly, olej, benzín..)</t>
  </si>
  <si>
    <t>Výše uvedené finanční prostředky nejsou obsaženy v návrhu finančního plánu na r. 2025.</t>
  </si>
  <si>
    <t>Přetrvávající závady většího rozsahu:</t>
  </si>
  <si>
    <t>Nejdek, dne :   31.08.2024</t>
  </si>
  <si>
    <t>…………………………………….</t>
  </si>
  <si>
    <t>Mgr. Martina Hašková</t>
  </si>
  <si>
    <t>ředitelka organizace</t>
  </si>
  <si>
    <t>V Nejdku: 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</si>
</sst>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\-#,##0.00\ [$Kč-405]"/>
  </numFmts>
  <fonts count="12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7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/>
    <xf numFmtId="0" fontId="0" fillId="0" borderId="0" xfId="0" applyAlignment="1">
      <alignment horizontal="left" vertical="top" wrapText="1"/>
    </xf>
    <xf numFmtId="0" fontId="1" fillId="5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7" xfId="0" applyFont="1" applyBorder="1"/>
    <xf numFmtId="3" fontId="4" fillId="0" borderId="0" xfId="0" applyNumberFormat="1" applyFont="1" applyAlignment="1">
      <alignment horizontal="right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3" fontId="5" fillId="0" borderId="2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5" fillId="0" borderId="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0" xfId="0" applyFont="1"/>
    <xf numFmtId="0" fontId="6" fillId="0" borderId="12" xfId="0" applyFont="1" applyBorder="1"/>
    <xf numFmtId="3" fontId="5" fillId="0" borderId="8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8" fillId="0" borderId="0" xfId="0" applyFont="1"/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0" fontId="2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wrapText="1"/>
    </xf>
    <xf numFmtId="0" fontId="0" fillId="0" borderId="17" xfId="0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7" xfId="0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9" xfId="0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7"/>
  <sheetViews>
    <sheetView tabSelected="1" topLeftCell="A154" zoomScaleNormal="100" workbookViewId="0">
      <selection activeCell="A177" sqref="A177"/>
    </sheetView>
  </sheetViews>
  <sheetFormatPr defaultColWidth="8.7109375" defaultRowHeight="12.75" x14ac:dyDescent="0.2"/>
  <cols>
    <col min="1" max="1" width="41.7109375" customWidth="1"/>
    <col min="2" max="2" width="16.28515625" customWidth="1"/>
    <col min="3" max="3" width="18.5703125" customWidth="1"/>
    <col min="4" max="4" width="16.85546875" customWidth="1"/>
    <col min="5" max="5" width="14.28515625" customWidth="1"/>
    <col min="7" max="7" width="11.7109375" customWidth="1"/>
  </cols>
  <sheetData>
    <row r="1" spans="1:6" x14ac:dyDescent="0.2">
      <c r="A1" s="6" t="s">
        <v>0</v>
      </c>
    </row>
    <row r="2" spans="1:6" x14ac:dyDescent="0.2">
      <c r="A2" t="s">
        <v>1</v>
      </c>
    </row>
    <row r="3" spans="1:6" ht="18" x14ac:dyDescent="0.25">
      <c r="A3" s="7"/>
      <c r="B3" s="8" t="s">
        <v>2</v>
      </c>
    </row>
    <row r="5" spans="1:6" ht="16.5" customHeight="1" x14ac:dyDescent="0.2">
      <c r="A5" s="6" t="s">
        <v>3</v>
      </c>
      <c r="B5" s="9"/>
      <c r="C5" s="9"/>
    </row>
    <row r="6" spans="1:6" x14ac:dyDescent="0.2">
      <c r="B6" s="9" t="s">
        <v>4</v>
      </c>
      <c r="C6" s="9" t="s">
        <v>5</v>
      </c>
      <c r="D6" s="9" t="s">
        <v>6</v>
      </c>
    </row>
    <row r="7" spans="1:6" x14ac:dyDescent="0.2">
      <c r="B7" s="9" t="s">
        <v>7</v>
      </c>
      <c r="C7" s="9" t="s">
        <v>8</v>
      </c>
      <c r="D7" s="9"/>
    </row>
    <row r="9" spans="1:6" ht="18" x14ac:dyDescent="0.25">
      <c r="A9" s="10" t="s">
        <v>9</v>
      </c>
      <c r="B9" s="11">
        <f>B12+B14+B20+B26+B22+B24</f>
        <v>7669</v>
      </c>
      <c r="C9" s="11">
        <f>C12+C14+C20+C26+C22+C24</f>
        <v>3031</v>
      </c>
      <c r="D9" s="11">
        <f>D12+D14+D20+D26+D22+D24</f>
        <v>10700</v>
      </c>
      <c r="F9" s="6"/>
    </row>
    <row r="10" spans="1:6" x14ac:dyDescent="0.2">
      <c r="A10" s="12" t="s">
        <v>10</v>
      </c>
      <c r="B10" s="13"/>
      <c r="C10" s="14"/>
      <c r="D10" s="14"/>
    </row>
    <row r="11" spans="1:6" ht="8.25" customHeight="1" x14ac:dyDescent="0.2">
      <c r="B11" s="13"/>
      <c r="C11" s="14"/>
      <c r="D11" s="14"/>
    </row>
    <row r="12" spans="1:6" ht="15.75" x14ac:dyDescent="0.25">
      <c r="A12" s="15" t="s">
        <v>11</v>
      </c>
      <c r="B12" s="16">
        <v>0</v>
      </c>
      <c r="C12" s="17">
        <v>440</v>
      </c>
      <c r="D12" s="18">
        <f>SUM(B12:C12)</f>
        <v>440</v>
      </c>
    </row>
    <row r="13" spans="1:6" ht="11.1" customHeight="1" x14ac:dyDescent="0.2">
      <c r="B13" s="13"/>
      <c r="C13" s="19"/>
      <c r="D13" s="19"/>
    </row>
    <row r="14" spans="1:6" ht="14.25" customHeight="1" x14ac:dyDescent="0.25">
      <c r="A14" s="20" t="s">
        <v>12</v>
      </c>
      <c r="B14" s="21">
        <v>0</v>
      </c>
      <c r="C14" s="22">
        <f>SUM(C15:C18)</f>
        <v>668</v>
      </c>
      <c r="D14" s="23">
        <f>SUM(B14:C14)</f>
        <v>668</v>
      </c>
    </row>
    <row r="15" spans="1:6" x14ac:dyDescent="0.2">
      <c r="A15" s="24" t="s">
        <v>13</v>
      </c>
      <c r="B15" s="25">
        <v>0</v>
      </c>
      <c r="C15" s="26">
        <f>D105</f>
        <v>200</v>
      </c>
      <c r="D15" s="27">
        <v>160</v>
      </c>
    </row>
    <row r="16" spans="1:6" x14ac:dyDescent="0.2">
      <c r="A16" s="24" t="s">
        <v>14</v>
      </c>
      <c r="B16" s="25">
        <v>0</v>
      </c>
      <c r="C16" s="26">
        <f>D106</f>
        <v>450</v>
      </c>
      <c r="D16" s="27">
        <f>B16+C16</f>
        <v>450</v>
      </c>
    </row>
    <row r="17" spans="1:4" x14ac:dyDescent="0.2">
      <c r="A17" s="24" t="s">
        <v>15</v>
      </c>
      <c r="B17" s="25">
        <v>0</v>
      </c>
      <c r="C17" s="26">
        <v>0</v>
      </c>
      <c r="D17" s="27">
        <f>B17+C17</f>
        <v>0</v>
      </c>
    </row>
    <row r="18" spans="1:4" x14ac:dyDescent="0.2">
      <c r="A18" s="28" t="s">
        <v>16</v>
      </c>
      <c r="B18" s="29">
        <v>0</v>
      </c>
      <c r="C18" s="30">
        <f>D114</f>
        <v>18</v>
      </c>
      <c r="D18" s="31">
        <f>B18+C18</f>
        <v>18</v>
      </c>
    </row>
    <row r="19" spans="1:4" ht="9" customHeight="1" x14ac:dyDescent="0.2">
      <c r="B19" s="13"/>
      <c r="C19" s="32"/>
      <c r="D19" s="33"/>
    </row>
    <row r="20" spans="1:4" ht="15.75" x14ac:dyDescent="0.25">
      <c r="A20" s="15" t="s">
        <v>17</v>
      </c>
      <c r="B20" s="16">
        <v>0</v>
      </c>
      <c r="C20" s="17">
        <f>D126</f>
        <v>1196</v>
      </c>
      <c r="D20" s="18">
        <f>SUM(B20:C20)</f>
        <v>1196</v>
      </c>
    </row>
    <row r="21" spans="1:4" ht="14.25" customHeight="1" x14ac:dyDescent="0.2">
      <c r="B21" s="13"/>
      <c r="C21" s="32"/>
      <c r="D21" s="33"/>
    </row>
    <row r="22" spans="1:4" ht="15.75" x14ac:dyDescent="0.25">
      <c r="A22" s="15" t="s">
        <v>18</v>
      </c>
      <c r="B22" s="16">
        <v>0</v>
      </c>
      <c r="C22" s="17">
        <v>151</v>
      </c>
      <c r="D22" s="18">
        <f>SUM(B22:C22)</f>
        <v>151</v>
      </c>
    </row>
    <row r="23" spans="1:4" ht="15.75" x14ac:dyDescent="0.25">
      <c r="A23" s="34"/>
      <c r="B23" s="35"/>
      <c r="C23" s="36"/>
      <c r="D23" s="36"/>
    </row>
    <row r="24" spans="1:4" ht="15.75" x14ac:dyDescent="0.25">
      <c r="A24" s="15" t="s">
        <v>19</v>
      </c>
      <c r="B24" s="17">
        <v>7619</v>
      </c>
      <c r="C24" s="17">
        <v>0</v>
      </c>
      <c r="D24" s="18">
        <f>B24+C24</f>
        <v>7619</v>
      </c>
    </row>
    <row r="25" spans="1:4" ht="14.25" customHeight="1" x14ac:dyDescent="0.25">
      <c r="A25" s="34"/>
      <c r="B25" s="35"/>
      <c r="C25" s="36"/>
      <c r="D25" s="36"/>
    </row>
    <row r="26" spans="1:4" ht="15.75" x14ac:dyDescent="0.25">
      <c r="A26" s="20" t="s">
        <v>20</v>
      </c>
      <c r="B26" s="22">
        <f>SUM(B27:B34)</f>
        <v>50</v>
      </c>
      <c r="C26" s="22">
        <f>SUM(C27:C34)</f>
        <v>576</v>
      </c>
      <c r="D26" s="23">
        <f>SUM(B26:C26)</f>
        <v>626</v>
      </c>
    </row>
    <row r="27" spans="1:4" x14ac:dyDescent="0.2">
      <c r="A27" s="24" t="s">
        <v>21</v>
      </c>
      <c r="B27" s="26">
        <v>0</v>
      </c>
      <c r="C27" s="26">
        <f>D101</f>
        <v>246</v>
      </c>
      <c r="D27" s="27">
        <f t="shared" ref="D27:D32" si="0">B27+C27</f>
        <v>246</v>
      </c>
    </row>
    <row r="28" spans="1:4" x14ac:dyDescent="0.2">
      <c r="A28" s="24" t="s">
        <v>22</v>
      </c>
      <c r="B28" s="26">
        <v>0</v>
      </c>
      <c r="C28" s="26">
        <v>5</v>
      </c>
      <c r="D28" s="27">
        <f t="shared" si="0"/>
        <v>5</v>
      </c>
    </row>
    <row r="29" spans="1:4" x14ac:dyDescent="0.2">
      <c r="A29" s="24" t="s">
        <v>23</v>
      </c>
      <c r="B29" s="26">
        <v>0</v>
      </c>
      <c r="C29" s="26">
        <v>2</v>
      </c>
      <c r="D29" s="27">
        <f t="shared" si="0"/>
        <v>2</v>
      </c>
    </row>
    <row r="30" spans="1:4" x14ac:dyDescent="0.2">
      <c r="A30" s="24" t="s">
        <v>24</v>
      </c>
      <c r="B30" s="26">
        <v>0</v>
      </c>
      <c r="C30" s="26">
        <f>D139</f>
        <v>245</v>
      </c>
      <c r="D30" s="27">
        <f t="shared" si="0"/>
        <v>245</v>
      </c>
    </row>
    <row r="31" spans="1:4" x14ac:dyDescent="0.2">
      <c r="A31" s="24" t="s">
        <v>25</v>
      </c>
      <c r="B31" s="26">
        <v>0</v>
      </c>
      <c r="C31" s="26">
        <f>D169</f>
        <v>0</v>
      </c>
      <c r="D31" s="27">
        <f t="shared" si="0"/>
        <v>0</v>
      </c>
    </row>
    <row r="32" spans="1:4" x14ac:dyDescent="0.2">
      <c r="A32" s="37" t="s">
        <v>20</v>
      </c>
      <c r="B32" s="26">
        <v>0</v>
      </c>
      <c r="C32" s="38">
        <f>D144+D150+D157</f>
        <v>78</v>
      </c>
      <c r="D32" s="27">
        <f t="shared" si="0"/>
        <v>78</v>
      </c>
    </row>
    <row r="33" spans="1:4" x14ac:dyDescent="0.2">
      <c r="A33" s="37" t="s">
        <v>26</v>
      </c>
      <c r="B33" s="26">
        <v>0</v>
      </c>
      <c r="C33" s="38">
        <f>C48</f>
        <v>0</v>
      </c>
      <c r="D33" s="27">
        <f>C33</f>
        <v>0</v>
      </c>
    </row>
    <row r="34" spans="1:4" x14ac:dyDescent="0.2">
      <c r="A34" s="28" t="s">
        <v>27</v>
      </c>
      <c r="B34" s="30">
        <v>50</v>
      </c>
      <c r="C34" s="30">
        <v>0</v>
      </c>
      <c r="D34" s="31">
        <f>B34+C34</f>
        <v>50</v>
      </c>
    </row>
    <row r="35" spans="1:4" ht="9.75" customHeight="1" x14ac:dyDescent="0.2">
      <c r="B35" s="13"/>
      <c r="C35" s="32"/>
      <c r="D35" s="32"/>
    </row>
    <row r="36" spans="1:4" ht="18" x14ac:dyDescent="0.25">
      <c r="A36" s="39" t="s">
        <v>28</v>
      </c>
      <c r="B36" s="40">
        <f>B51</f>
        <v>7669</v>
      </c>
      <c r="C36" s="40">
        <f>C39+C41+C45+C51</f>
        <v>3031</v>
      </c>
      <c r="D36" s="40">
        <f>D39+D41+D51+D45</f>
        <v>10700</v>
      </c>
    </row>
    <row r="37" spans="1:4" x14ac:dyDescent="0.2">
      <c r="A37" t="s">
        <v>10</v>
      </c>
      <c r="B37" s="32"/>
      <c r="C37" s="32"/>
      <c r="D37" s="32"/>
    </row>
    <row r="38" spans="1:4" ht="9.75" customHeight="1" x14ac:dyDescent="0.2">
      <c r="B38" s="32"/>
      <c r="C38" s="32"/>
      <c r="D38" s="32"/>
    </row>
    <row r="39" spans="1:4" ht="15.75" x14ac:dyDescent="0.25">
      <c r="A39" s="15" t="s">
        <v>29</v>
      </c>
      <c r="B39" s="41">
        <v>0</v>
      </c>
      <c r="C39" s="17">
        <v>440</v>
      </c>
      <c r="D39" s="18">
        <f>SUM(B39:C39)</f>
        <v>440</v>
      </c>
    </row>
    <row r="40" spans="1:4" ht="11.85" customHeight="1" x14ac:dyDescent="0.2">
      <c r="B40" s="32"/>
      <c r="C40" s="19"/>
      <c r="D40" s="42"/>
    </row>
    <row r="41" spans="1:4" ht="15.75" x14ac:dyDescent="0.25">
      <c r="A41" s="20" t="s">
        <v>30</v>
      </c>
      <c r="B41" s="43">
        <f>SUM(B42:B43)</f>
        <v>0</v>
      </c>
      <c r="C41" s="22">
        <f>C42+C43</f>
        <v>290</v>
      </c>
      <c r="D41" s="23">
        <f>SUM(B41:C41)</f>
        <v>290</v>
      </c>
    </row>
    <row r="42" spans="1:4" x14ac:dyDescent="0.2">
      <c r="A42" s="24" t="s">
        <v>31</v>
      </c>
      <c r="B42" s="44">
        <v>0</v>
      </c>
      <c r="C42" s="26">
        <v>290</v>
      </c>
      <c r="D42" s="27">
        <f>B42+C42</f>
        <v>290</v>
      </c>
    </row>
    <row r="43" spans="1:4" x14ac:dyDescent="0.2">
      <c r="A43" s="28" t="s">
        <v>24</v>
      </c>
      <c r="B43" s="45">
        <v>0</v>
      </c>
      <c r="C43" s="30">
        <v>0</v>
      </c>
      <c r="D43" s="31">
        <f>B43+C43</f>
        <v>0</v>
      </c>
    </row>
    <row r="44" spans="1:4" ht="14.25" customHeight="1" x14ac:dyDescent="0.2">
      <c r="A44" s="46"/>
      <c r="B44" s="33"/>
      <c r="C44" s="44"/>
      <c r="D44" s="33"/>
    </row>
    <row r="45" spans="1:4" ht="15.75" x14ac:dyDescent="0.25">
      <c r="A45" s="20" t="s">
        <v>32</v>
      </c>
      <c r="B45" s="43">
        <f>SUM(B46:B49)</f>
        <v>0</v>
      </c>
      <c r="C45" s="22">
        <f>C47</f>
        <v>50</v>
      </c>
      <c r="D45" s="23">
        <f>SUM(B45:C45)</f>
        <v>50</v>
      </c>
    </row>
    <row r="46" spans="1:4" x14ac:dyDescent="0.2">
      <c r="A46" s="24" t="s">
        <v>33</v>
      </c>
      <c r="B46" s="44">
        <v>0</v>
      </c>
      <c r="C46" s="26">
        <f>D64</f>
        <v>0</v>
      </c>
      <c r="D46" s="27">
        <f>B46+C46</f>
        <v>0</v>
      </c>
    </row>
    <row r="47" spans="1:4" ht="14.25" customHeight="1" x14ac:dyDescent="0.2">
      <c r="A47" s="24" t="s">
        <v>34</v>
      </c>
      <c r="B47" s="44">
        <v>0</v>
      </c>
      <c r="C47" s="26">
        <v>50</v>
      </c>
      <c r="D47" s="27">
        <f>B47+C47</f>
        <v>50</v>
      </c>
    </row>
    <row r="48" spans="1:4" ht="14.25" customHeight="1" x14ac:dyDescent="0.2">
      <c r="A48" s="24" t="s">
        <v>35</v>
      </c>
      <c r="B48" s="44">
        <v>0</v>
      </c>
      <c r="C48" s="26">
        <v>0</v>
      </c>
      <c r="D48" s="27">
        <f>C48</f>
        <v>0</v>
      </c>
    </row>
    <row r="49" spans="1:5" ht="14.25" customHeight="1" x14ac:dyDescent="0.2">
      <c r="A49" s="28" t="s">
        <v>36</v>
      </c>
      <c r="B49" s="45">
        <v>0</v>
      </c>
      <c r="C49" s="30">
        <v>0</v>
      </c>
      <c r="D49" s="31">
        <f>B49+C49</f>
        <v>0</v>
      </c>
    </row>
    <row r="50" spans="1:5" ht="14.25" customHeight="1" x14ac:dyDescent="0.2">
      <c r="A50" s="47"/>
      <c r="B50" s="32"/>
      <c r="C50" s="32"/>
      <c r="D50" s="33"/>
    </row>
    <row r="51" spans="1:5" ht="15" customHeight="1" x14ac:dyDescent="0.25">
      <c r="A51" s="20" t="s">
        <v>37</v>
      </c>
      <c r="B51" s="22">
        <f>SUM(B52:B55)</f>
        <v>7669</v>
      </c>
      <c r="C51" s="22">
        <f>SUM(C53:C55)</f>
        <v>2251</v>
      </c>
      <c r="D51" s="23">
        <f>SUM(B51:C51)</f>
        <v>9920</v>
      </c>
    </row>
    <row r="52" spans="1:5" ht="15" customHeight="1" x14ac:dyDescent="0.25">
      <c r="A52" s="24" t="s">
        <v>38</v>
      </c>
      <c r="B52" s="42">
        <v>7669</v>
      </c>
      <c r="C52" s="42">
        <v>0</v>
      </c>
      <c r="D52" s="48">
        <f>SUM(B52:C52)</f>
        <v>7669</v>
      </c>
    </row>
    <row r="53" spans="1:5" ht="15.75" x14ac:dyDescent="0.25">
      <c r="A53" s="24" t="s">
        <v>39</v>
      </c>
      <c r="B53" s="26">
        <v>0</v>
      </c>
      <c r="C53" s="26">
        <v>2100</v>
      </c>
      <c r="D53" s="48">
        <f>SUM(B53:C53)</f>
        <v>2100</v>
      </c>
    </row>
    <row r="54" spans="1:5" ht="15.75" x14ac:dyDescent="0.25">
      <c r="A54" s="24" t="s">
        <v>40</v>
      </c>
      <c r="B54" s="26">
        <v>0</v>
      </c>
      <c r="C54" s="26">
        <v>151</v>
      </c>
      <c r="D54" s="48">
        <f>SUM(B54:C54)</f>
        <v>151</v>
      </c>
    </row>
    <row r="55" spans="1:5" x14ac:dyDescent="0.2">
      <c r="A55" s="28"/>
      <c r="B55" s="49"/>
      <c r="C55" s="30"/>
      <c r="D55" s="50"/>
    </row>
    <row r="56" spans="1:5" x14ac:dyDescent="0.2">
      <c r="B56" s="32"/>
      <c r="C56" s="32"/>
      <c r="D56" s="33"/>
    </row>
    <row r="57" spans="1:5" x14ac:dyDescent="0.2">
      <c r="A57" s="51"/>
      <c r="B57" s="32"/>
      <c r="C57" s="19"/>
      <c r="D57" s="42"/>
    </row>
    <row r="58" spans="1:5" x14ac:dyDescent="0.2">
      <c r="B58" s="32"/>
      <c r="C58" s="32"/>
      <c r="D58" s="33"/>
    </row>
    <row r="59" spans="1:5" ht="15.75" x14ac:dyDescent="0.25">
      <c r="A59" s="52" t="s">
        <v>41</v>
      </c>
      <c r="B59" s="53">
        <f>B9-B52</f>
        <v>0</v>
      </c>
      <c r="C59" s="53">
        <f>C36-C9</f>
        <v>0</v>
      </c>
      <c r="D59" s="53">
        <f>B59+C59</f>
        <v>0</v>
      </c>
    </row>
    <row r="60" spans="1:5" x14ac:dyDescent="0.2">
      <c r="B60" s="13"/>
      <c r="C60" s="13"/>
      <c r="D60" s="13"/>
    </row>
    <row r="61" spans="1:5" ht="60" customHeight="1" x14ac:dyDescent="0.2">
      <c r="B61" s="13"/>
      <c r="C61" s="13"/>
      <c r="D61" s="13"/>
    </row>
    <row r="62" spans="1:5" x14ac:dyDescent="0.2">
      <c r="A62" s="12" t="s">
        <v>3</v>
      </c>
      <c r="B62" s="13"/>
      <c r="C62" s="13"/>
      <c r="D62" s="13"/>
    </row>
    <row r="63" spans="1:5" ht="31.5" customHeight="1" x14ac:dyDescent="0.2">
      <c r="A63" s="54" t="s">
        <v>42</v>
      </c>
      <c r="B63" s="55" t="s">
        <v>43</v>
      </c>
      <c r="C63" s="56" t="s">
        <v>44</v>
      </c>
      <c r="D63" s="57" t="s">
        <v>45</v>
      </c>
      <c r="E63" s="58" t="s">
        <v>46</v>
      </c>
    </row>
    <row r="64" spans="1:5" x14ac:dyDescent="0.2">
      <c r="A64" s="59" t="s">
        <v>47</v>
      </c>
      <c r="B64" s="60">
        <v>149</v>
      </c>
      <c r="C64" s="60">
        <v>0</v>
      </c>
      <c r="D64" s="61">
        <v>0</v>
      </c>
      <c r="E64" s="62">
        <f>B64+C64-D64</f>
        <v>149</v>
      </c>
    </row>
    <row r="65" spans="1:5" x14ac:dyDescent="0.2">
      <c r="A65" s="63" t="s">
        <v>48</v>
      </c>
      <c r="B65" s="64">
        <v>505</v>
      </c>
      <c r="C65" s="64">
        <v>0</v>
      </c>
      <c r="D65" s="25">
        <v>50</v>
      </c>
      <c r="E65" s="65">
        <f>B65+C65-D65</f>
        <v>455</v>
      </c>
    </row>
    <row r="66" spans="1:5" x14ac:dyDescent="0.2">
      <c r="A66" s="63" t="s">
        <v>49</v>
      </c>
      <c r="B66" s="64">
        <v>505</v>
      </c>
      <c r="C66" s="64">
        <v>0</v>
      </c>
      <c r="D66" s="25">
        <v>0</v>
      </c>
      <c r="E66" s="65">
        <f>B66+C66-D66</f>
        <v>505</v>
      </c>
    </row>
    <row r="67" spans="1:5" x14ac:dyDescent="0.2">
      <c r="A67" s="66" t="s">
        <v>50</v>
      </c>
      <c r="B67" s="67">
        <v>0</v>
      </c>
      <c r="C67" s="67">
        <v>0</v>
      </c>
      <c r="D67" s="68">
        <v>0</v>
      </c>
      <c r="E67" s="69">
        <f>B67+C67-D67</f>
        <v>0</v>
      </c>
    </row>
    <row r="68" spans="1:5" ht="15.75" x14ac:dyDescent="0.25">
      <c r="B68" s="46"/>
      <c r="C68" s="46"/>
      <c r="D68" s="46"/>
      <c r="E68" s="34"/>
    </row>
    <row r="69" spans="1:5" x14ac:dyDescent="0.2">
      <c r="B69" s="46"/>
      <c r="C69" s="46"/>
      <c r="D69" s="46"/>
      <c r="E69" s="46"/>
    </row>
    <row r="70" spans="1:5" x14ac:dyDescent="0.2">
      <c r="A70" s="70"/>
      <c r="B70" s="46"/>
      <c r="C70" s="46"/>
      <c r="D70" s="46"/>
      <c r="E70" s="46"/>
    </row>
    <row r="79" spans="1:5" ht="64.5" customHeight="1" x14ac:dyDescent="0.2"/>
    <row r="80" spans="1:5" ht="34.5" customHeight="1" x14ac:dyDescent="0.2"/>
    <row r="81" spans="1:4" ht="24" customHeight="1" x14ac:dyDescent="0.2"/>
    <row r="88" spans="1:4" ht="15" customHeight="1" x14ac:dyDescent="0.2">
      <c r="A88" s="12" t="s">
        <v>51</v>
      </c>
    </row>
    <row r="89" spans="1:4" ht="12.6" customHeight="1" x14ac:dyDescent="0.2">
      <c r="D89" s="71" t="s">
        <v>52</v>
      </c>
    </row>
    <row r="90" spans="1:4" ht="12.6" customHeight="1" x14ac:dyDescent="0.2">
      <c r="A90" s="72" t="s">
        <v>53</v>
      </c>
      <c r="B90" s="73"/>
      <c r="C90" s="73"/>
      <c r="D90" s="73"/>
    </row>
    <row r="91" spans="1:4" ht="12.6" customHeight="1" x14ac:dyDescent="0.2">
      <c r="A91" s="73"/>
      <c r="B91" s="73"/>
      <c r="C91" s="73"/>
      <c r="D91" s="73"/>
    </row>
    <row r="92" spans="1:4" ht="12.6" customHeight="1" x14ac:dyDescent="0.2">
      <c r="A92" s="73" t="s">
        <v>54</v>
      </c>
      <c r="B92" s="73"/>
      <c r="C92" s="73"/>
      <c r="D92" s="73">
        <v>25</v>
      </c>
    </row>
    <row r="93" spans="1:4" ht="12.6" customHeight="1" x14ac:dyDescent="0.2">
      <c r="A93" s="73" t="s">
        <v>55</v>
      </c>
      <c r="B93" s="73"/>
      <c r="C93" s="73"/>
      <c r="D93" s="73">
        <v>38</v>
      </c>
    </row>
    <row r="94" spans="1:4" ht="12.6" customHeight="1" x14ac:dyDescent="0.2">
      <c r="A94" s="73" t="s">
        <v>56</v>
      </c>
      <c r="B94" s="73"/>
      <c r="C94" s="73"/>
      <c r="D94" s="73">
        <v>45</v>
      </c>
    </row>
    <row r="95" spans="1:4" ht="12.6" customHeight="1" x14ac:dyDescent="0.2">
      <c r="A95" s="73" t="s">
        <v>57</v>
      </c>
      <c r="B95" s="73"/>
      <c r="C95" s="73"/>
      <c r="D95" s="73">
        <v>80</v>
      </c>
    </row>
    <row r="96" spans="1:4" ht="12.6" customHeight="1" x14ac:dyDescent="0.2">
      <c r="A96" s="73" t="s">
        <v>58</v>
      </c>
      <c r="B96" s="73"/>
      <c r="C96" s="72"/>
      <c r="D96" s="73">
        <v>25</v>
      </c>
    </row>
    <row r="97" spans="1:4" ht="12.6" customHeight="1" x14ac:dyDescent="0.2">
      <c r="A97" s="70" t="s">
        <v>59</v>
      </c>
      <c r="D97">
        <v>15</v>
      </c>
    </row>
    <row r="98" spans="1:4" ht="12.6" customHeight="1" x14ac:dyDescent="0.2">
      <c r="A98" s="70" t="s">
        <v>60</v>
      </c>
      <c r="D98">
        <v>10</v>
      </c>
    </row>
    <row r="99" spans="1:4" ht="12.6" customHeight="1" x14ac:dyDescent="0.2">
      <c r="A99" s="70" t="s">
        <v>61</v>
      </c>
      <c r="D99">
        <v>6</v>
      </c>
    </row>
    <row r="100" spans="1:4" ht="12.6" customHeight="1" x14ac:dyDescent="0.2">
      <c r="A100" s="70" t="s">
        <v>62</v>
      </c>
      <c r="D100">
        <v>2</v>
      </c>
    </row>
    <row r="101" spans="1:4" ht="12.6" customHeight="1" x14ac:dyDescent="0.2">
      <c r="A101" s="6" t="s">
        <v>63</v>
      </c>
      <c r="B101" s="6"/>
      <c r="C101" s="6"/>
      <c r="D101" s="6">
        <f>SUM(D92:D100)</f>
        <v>246</v>
      </c>
    </row>
    <row r="103" spans="1:4" ht="12.6" customHeight="1" x14ac:dyDescent="0.2">
      <c r="A103" s="72" t="s">
        <v>64</v>
      </c>
      <c r="B103" s="73"/>
      <c r="C103" s="73"/>
      <c r="D103" s="73"/>
    </row>
    <row r="104" spans="1:4" ht="12.6" customHeight="1" x14ac:dyDescent="0.2">
      <c r="A104" s="73"/>
      <c r="B104" s="73"/>
      <c r="C104" s="73"/>
      <c r="D104" s="73"/>
    </row>
    <row r="105" spans="1:4" ht="12.6" customHeight="1" x14ac:dyDescent="0.2">
      <c r="A105" s="73" t="s">
        <v>65</v>
      </c>
      <c r="B105" s="73"/>
      <c r="C105" s="73"/>
      <c r="D105" s="73">
        <v>200</v>
      </c>
    </row>
    <row r="106" spans="1:4" ht="12.6" customHeight="1" x14ac:dyDescent="0.2">
      <c r="A106" s="73" t="s">
        <v>14</v>
      </c>
      <c r="B106" s="73"/>
      <c r="C106" s="73"/>
      <c r="D106" s="73">
        <v>450</v>
      </c>
    </row>
    <row r="107" spans="1:4" ht="12.6" customHeight="1" x14ac:dyDescent="0.2">
      <c r="A107" s="73"/>
      <c r="B107" s="73"/>
      <c r="C107" s="73"/>
      <c r="D107" s="73"/>
    </row>
    <row r="108" spans="1:4" ht="12.6" customHeight="1" x14ac:dyDescent="0.2">
      <c r="A108" s="6" t="s">
        <v>66</v>
      </c>
      <c r="B108" s="6"/>
      <c r="C108" s="6"/>
      <c r="D108" s="6">
        <f>SUM(D105:D106)</f>
        <v>650</v>
      </c>
    </row>
    <row r="109" spans="1:4" ht="12.6" customHeight="1" x14ac:dyDescent="0.2">
      <c r="A109" s="6"/>
      <c r="B109" s="6"/>
      <c r="C109" s="6"/>
      <c r="D109" s="6"/>
    </row>
    <row r="110" spans="1:4" ht="12.6" customHeight="1" x14ac:dyDescent="0.2">
      <c r="A110" s="72" t="s">
        <v>67</v>
      </c>
      <c r="B110" s="73"/>
      <c r="C110" s="73"/>
      <c r="D110" s="73"/>
    </row>
    <row r="111" spans="1:4" ht="12.6" customHeight="1" x14ac:dyDescent="0.2">
      <c r="A111" s="73"/>
      <c r="B111" s="73"/>
      <c r="C111" s="73"/>
      <c r="D111" s="73"/>
    </row>
    <row r="112" spans="1:4" ht="12.6" customHeight="1" x14ac:dyDescent="0.2">
      <c r="A112" s="73" t="s">
        <v>68</v>
      </c>
      <c r="B112" s="73"/>
      <c r="C112" s="73"/>
      <c r="D112" s="73">
        <v>18</v>
      </c>
    </row>
    <row r="113" spans="1:4" ht="12.6" customHeight="1" x14ac:dyDescent="0.2">
      <c r="A113" s="73"/>
      <c r="B113" s="73"/>
      <c r="C113" s="73"/>
      <c r="D113" s="73"/>
    </row>
    <row r="114" spans="1:4" ht="12.6" customHeight="1" x14ac:dyDescent="0.2">
      <c r="A114" s="6" t="s">
        <v>69</v>
      </c>
      <c r="B114" s="6"/>
      <c r="C114" s="6"/>
      <c r="D114" s="6">
        <f>SUM(D112:D112)</f>
        <v>18</v>
      </c>
    </row>
    <row r="115" spans="1:4" ht="12.6" customHeight="1" x14ac:dyDescent="0.2">
      <c r="A115" s="6"/>
      <c r="B115" s="6"/>
      <c r="C115" s="6"/>
      <c r="D115" s="6"/>
    </row>
    <row r="116" spans="1:4" ht="12.6" customHeight="1" x14ac:dyDescent="0.2">
      <c r="A116" s="72" t="s">
        <v>70</v>
      </c>
      <c r="B116" s="73"/>
      <c r="C116" s="73"/>
      <c r="D116" s="73"/>
    </row>
    <row r="117" spans="1:4" ht="12.6" customHeight="1" x14ac:dyDescent="0.2">
      <c r="A117" s="73"/>
      <c r="B117" s="73"/>
      <c r="C117" s="73"/>
      <c r="D117" s="73"/>
    </row>
    <row r="118" spans="1:4" ht="12.6" customHeight="1" x14ac:dyDescent="0.2">
      <c r="A118" s="73" t="s">
        <v>71</v>
      </c>
      <c r="B118" s="73"/>
      <c r="C118" s="73"/>
      <c r="D118" s="73">
        <v>25</v>
      </c>
    </row>
    <row r="119" spans="1:4" ht="12.6" customHeight="1" x14ac:dyDescent="0.2">
      <c r="A119" s="73" t="s">
        <v>72</v>
      </c>
      <c r="B119" s="73"/>
      <c r="C119" s="73"/>
      <c r="D119" s="73"/>
    </row>
    <row r="120" spans="1:4" ht="12.6" customHeight="1" x14ac:dyDescent="0.2">
      <c r="A120" s="73" t="s">
        <v>73</v>
      </c>
      <c r="B120" s="73"/>
      <c r="C120" s="73"/>
      <c r="D120" s="73">
        <v>1000</v>
      </c>
    </row>
    <row r="121" spans="1:4" ht="12.6" customHeight="1" x14ac:dyDescent="0.2">
      <c r="A121" s="73" t="s">
        <v>74</v>
      </c>
      <c r="B121" s="73"/>
      <c r="C121" s="73"/>
      <c r="D121" s="73"/>
    </row>
    <row r="122" spans="1:4" ht="12.6" customHeight="1" x14ac:dyDescent="0.2">
      <c r="A122" s="73" t="s">
        <v>75</v>
      </c>
      <c r="B122" s="73"/>
      <c r="C122" s="73"/>
      <c r="D122" s="73">
        <v>90</v>
      </c>
    </row>
    <row r="123" spans="1:4" ht="12.6" customHeight="1" x14ac:dyDescent="0.2">
      <c r="A123" s="73" t="s">
        <v>76</v>
      </c>
      <c r="B123" s="73"/>
      <c r="C123" s="73"/>
      <c r="D123" s="73">
        <v>51</v>
      </c>
    </row>
    <row r="124" spans="1:4" ht="12.6" customHeight="1" x14ac:dyDescent="0.2">
      <c r="A124" s="73" t="s">
        <v>77</v>
      </c>
      <c r="B124" s="73"/>
      <c r="C124" s="73"/>
      <c r="D124" s="73">
        <v>30</v>
      </c>
    </row>
    <row r="125" spans="1:4" ht="12.6" customHeight="1" x14ac:dyDescent="0.2">
      <c r="A125" s="73"/>
      <c r="B125" s="73"/>
      <c r="C125" s="73"/>
      <c r="D125" s="73"/>
    </row>
    <row r="126" spans="1:4" ht="12.6" customHeight="1" x14ac:dyDescent="0.2">
      <c r="A126" s="6" t="s">
        <v>78</v>
      </c>
      <c r="B126" s="6"/>
      <c r="C126" s="6"/>
      <c r="D126" s="6">
        <f>SUM(D118:D125)</f>
        <v>1196</v>
      </c>
    </row>
    <row r="128" spans="1:4" ht="12.6" customHeight="1" x14ac:dyDescent="0.2">
      <c r="A128" s="72" t="s">
        <v>79</v>
      </c>
      <c r="B128" s="73"/>
      <c r="C128" s="73"/>
      <c r="D128" s="73"/>
    </row>
    <row r="129" spans="1:4" ht="12.6" customHeight="1" x14ac:dyDescent="0.2">
      <c r="A129" s="73"/>
      <c r="B129" s="73"/>
      <c r="C129" s="73"/>
      <c r="D129" s="73"/>
    </row>
    <row r="130" spans="1:4" ht="12.6" customHeight="1" x14ac:dyDescent="0.2">
      <c r="A130" s="73" t="s">
        <v>80</v>
      </c>
      <c r="B130" s="73"/>
      <c r="C130" s="73"/>
      <c r="D130" s="73">
        <v>1</v>
      </c>
    </row>
    <row r="131" spans="1:4" ht="12.6" customHeight="1" x14ac:dyDescent="0.2">
      <c r="A131" s="73" t="s">
        <v>81</v>
      </c>
      <c r="B131" s="73"/>
      <c r="C131" s="73"/>
      <c r="D131" s="73">
        <v>20</v>
      </c>
    </row>
    <row r="132" spans="1:4" ht="12.6" customHeight="1" x14ac:dyDescent="0.2">
      <c r="A132" s="73" t="s">
        <v>82</v>
      </c>
      <c r="B132" s="73"/>
      <c r="C132" s="73"/>
      <c r="D132" s="73">
        <v>15</v>
      </c>
    </row>
    <row r="133" spans="1:4" ht="12.6" customHeight="1" x14ac:dyDescent="0.2">
      <c r="A133" s="73" t="s">
        <v>83</v>
      </c>
      <c r="B133" s="73"/>
      <c r="C133" s="73"/>
      <c r="D133" s="73">
        <v>5</v>
      </c>
    </row>
    <row r="134" spans="1:4" ht="12.6" customHeight="1" x14ac:dyDescent="0.2">
      <c r="A134" s="74" t="s">
        <v>84</v>
      </c>
      <c r="B134" s="73"/>
      <c r="C134" s="73"/>
      <c r="D134" s="73">
        <v>105</v>
      </c>
    </row>
    <row r="135" spans="1:4" ht="12.6" customHeight="1" x14ac:dyDescent="0.2">
      <c r="A135" s="73" t="s">
        <v>85</v>
      </c>
      <c r="B135" s="73"/>
      <c r="C135" s="72"/>
      <c r="D135" s="73">
        <v>25</v>
      </c>
    </row>
    <row r="136" spans="1:4" ht="12.6" customHeight="1" x14ac:dyDescent="0.2">
      <c r="A136" s="73" t="s">
        <v>24</v>
      </c>
      <c r="B136" s="73"/>
      <c r="C136" s="72"/>
      <c r="D136" s="73">
        <v>50</v>
      </c>
    </row>
    <row r="137" spans="1:4" ht="12.6" customHeight="1" x14ac:dyDescent="0.2">
      <c r="A137" s="73" t="s">
        <v>86</v>
      </c>
      <c r="B137" s="73"/>
      <c r="C137" s="72"/>
      <c r="D137" s="73">
        <v>9</v>
      </c>
    </row>
    <row r="138" spans="1:4" ht="12.6" customHeight="1" x14ac:dyDescent="0.2">
      <c r="A138" s="73" t="s">
        <v>87</v>
      </c>
      <c r="B138" s="73"/>
      <c r="C138" s="72"/>
      <c r="D138" s="73">
        <v>15</v>
      </c>
    </row>
    <row r="139" spans="1:4" ht="12.6" customHeight="1" x14ac:dyDescent="0.2">
      <c r="A139" s="6" t="s">
        <v>88</v>
      </c>
      <c r="B139" s="6"/>
      <c r="C139" s="6"/>
      <c r="D139" s="6">
        <f>SUM(D130:D138)</f>
        <v>245</v>
      </c>
    </row>
    <row r="141" spans="1:4" ht="12.6" customHeight="1" x14ac:dyDescent="0.2">
      <c r="A141" s="72" t="s">
        <v>89</v>
      </c>
      <c r="B141" s="73"/>
      <c r="C141" s="73"/>
      <c r="D141" s="73"/>
    </row>
    <row r="142" spans="1:4" ht="12.6" customHeight="1" x14ac:dyDescent="0.2">
      <c r="A142" s="73"/>
      <c r="B142" s="73"/>
      <c r="C142" s="73"/>
      <c r="D142" s="73"/>
    </row>
    <row r="143" spans="1:4" ht="12.6" customHeight="1" x14ac:dyDescent="0.2">
      <c r="A143" s="73" t="s">
        <v>90</v>
      </c>
      <c r="B143" s="73"/>
      <c r="C143" s="73"/>
      <c r="D143" s="73">
        <v>25</v>
      </c>
    </row>
    <row r="144" spans="1:4" ht="12.6" customHeight="1" x14ac:dyDescent="0.2">
      <c r="A144" s="6" t="s">
        <v>91</v>
      </c>
      <c r="B144" s="6"/>
      <c r="C144" s="6"/>
      <c r="D144" s="6">
        <f>SUM(D143:D143)</f>
        <v>25</v>
      </c>
    </row>
    <row r="146" spans="1:4" ht="12.6" customHeight="1" x14ac:dyDescent="0.2">
      <c r="A146" s="72" t="s">
        <v>92</v>
      </c>
      <c r="B146" s="73"/>
      <c r="C146" s="73"/>
      <c r="D146" s="73"/>
    </row>
    <row r="147" spans="1:4" ht="12.6" customHeight="1" x14ac:dyDescent="0.2">
      <c r="A147" s="73"/>
      <c r="B147" s="73"/>
      <c r="C147" s="73"/>
      <c r="D147" s="73"/>
    </row>
    <row r="148" spans="1:4" ht="12.6" customHeight="1" x14ac:dyDescent="0.2">
      <c r="A148" s="73" t="s">
        <v>93</v>
      </c>
      <c r="B148" s="73"/>
      <c r="C148" s="73"/>
      <c r="D148" s="73">
        <v>10</v>
      </c>
    </row>
    <row r="149" spans="1:4" ht="12.6" customHeight="1" x14ac:dyDescent="0.2">
      <c r="A149" s="73" t="s">
        <v>94</v>
      </c>
      <c r="B149" s="73"/>
      <c r="C149" s="73"/>
      <c r="D149" s="73">
        <v>3</v>
      </c>
    </row>
    <row r="150" spans="1:4" ht="12.6" customHeight="1" x14ac:dyDescent="0.2">
      <c r="A150" s="6" t="s">
        <v>95</v>
      </c>
      <c r="B150" s="6"/>
      <c r="C150" s="6"/>
      <c r="D150" s="6">
        <f>D148+D149</f>
        <v>13</v>
      </c>
    </row>
    <row r="153" spans="1:4" ht="12.6" customHeight="1" x14ac:dyDescent="0.2">
      <c r="A153" s="72" t="s">
        <v>96</v>
      </c>
      <c r="B153" s="73"/>
      <c r="C153" s="73"/>
      <c r="D153" s="73"/>
    </row>
    <row r="154" spans="1:4" ht="12.6" customHeight="1" x14ac:dyDescent="0.2">
      <c r="A154" s="70" t="s">
        <v>97</v>
      </c>
      <c r="B154" s="73"/>
      <c r="C154" s="73"/>
      <c r="D154" s="73">
        <v>40</v>
      </c>
    </row>
    <row r="155" spans="1:4" ht="12.6" customHeight="1" x14ac:dyDescent="0.2">
      <c r="A155" s="73"/>
      <c r="B155" s="73"/>
      <c r="C155" s="73"/>
      <c r="D155" s="73"/>
    </row>
    <row r="156" spans="1:4" ht="12.6" customHeight="1" x14ac:dyDescent="0.2">
      <c r="A156" s="73"/>
      <c r="B156" s="73"/>
      <c r="C156" s="73"/>
      <c r="D156" s="73"/>
    </row>
    <row r="157" spans="1:4" ht="12.6" customHeight="1" x14ac:dyDescent="0.2">
      <c r="A157" s="6" t="s">
        <v>98</v>
      </c>
      <c r="B157" s="6"/>
      <c r="C157" s="6"/>
      <c r="D157" s="6">
        <f>SUM(D154:D155)</f>
        <v>40</v>
      </c>
    </row>
    <row r="158" spans="1:4" ht="12.6" customHeight="1" x14ac:dyDescent="0.2">
      <c r="A158" s="6"/>
      <c r="B158" s="6"/>
      <c r="C158" s="6"/>
      <c r="D158" s="6"/>
    </row>
    <row r="159" spans="1:4" ht="12.6" customHeight="1" x14ac:dyDescent="0.2">
      <c r="A159" s="72" t="s">
        <v>99</v>
      </c>
      <c r="B159" s="73"/>
      <c r="C159" s="73"/>
      <c r="D159" s="73"/>
    </row>
    <row r="160" spans="1:4" ht="12.6" customHeight="1" x14ac:dyDescent="0.2">
      <c r="A160" s="73"/>
      <c r="B160" s="73"/>
      <c r="C160" s="73"/>
      <c r="D160" s="73"/>
    </row>
    <row r="161" spans="1:5" ht="12.6" customHeight="1" x14ac:dyDescent="0.2">
      <c r="A161" s="73"/>
      <c r="B161" s="73"/>
      <c r="C161" s="73"/>
      <c r="D161" s="73"/>
    </row>
    <row r="162" spans="1:5" ht="12.6" customHeight="1" x14ac:dyDescent="0.2">
      <c r="A162" s="73"/>
      <c r="B162" s="73"/>
      <c r="C162" s="73"/>
      <c r="D162" s="73"/>
    </row>
    <row r="163" spans="1:5" ht="12.6" customHeight="1" x14ac:dyDescent="0.2">
      <c r="A163" s="74"/>
      <c r="B163" s="73"/>
      <c r="C163" s="73"/>
      <c r="D163" s="73"/>
    </row>
    <row r="164" spans="1:5" ht="12.6" customHeight="1" x14ac:dyDescent="0.2">
      <c r="A164" s="74"/>
      <c r="B164" s="73"/>
      <c r="C164" s="73"/>
      <c r="D164" s="73"/>
    </row>
    <row r="165" spans="1:5" ht="12.6" customHeight="1" x14ac:dyDescent="0.2">
      <c r="A165" s="70"/>
      <c r="B165" s="73"/>
      <c r="C165" s="73"/>
      <c r="D165" s="73"/>
    </row>
    <row r="166" spans="1:5" ht="12.6" customHeight="1" x14ac:dyDescent="0.2">
      <c r="A166" s="70"/>
      <c r="B166" s="73"/>
      <c r="C166" s="73"/>
      <c r="D166" s="73"/>
    </row>
    <row r="167" spans="1:5" ht="12.6" customHeight="1" x14ac:dyDescent="0.2">
      <c r="A167" s="70"/>
      <c r="B167" s="73"/>
      <c r="C167" s="73"/>
      <c r="D167" s="73"/>
    </row>
    <row r="168" spans="1:5" ht="12.6" customHeight="1" x14ac:dyDescent="0.2">
      <c r="A168" s="70"/>
      <c r="B168" s="73"/>
      <c r="C168" s="73"/>
      <c r="D168" s="73"/>
    </row>
    <row r="169" spans="1:5" ht="12.6" customHeight="1" x14ac:dyDescent="0.2">
      <c r="A169" s="6" t="s">
        <v>100</v>
      </c>
      <c r="B169" s="6"/>
      <c r="C169" s="6"/>
      <c r="D169" s="6">
        <f>D161+D162+D163+D164+D165+D166+D167+D168</f>
        <v>0</v>
      </c>
    </row>
    <row r="171" spans="1:5" x14ac:dyDescent="0.2">
      <c r="A171" s="70"/>
      <c r="D171" s="73"/>
    </row>
    <row r="172" spans="1:5" ht="12" customHeight="1" x14ac:dyDescent="0.2">
      <c r="B172" s="46"/>
      <c r="C172" s="46"/>
      <c r="D172" s="46"/>
      <c r="E172" s="46"/>
    </row>
    <row r="176" spans="1:5" x14ac:dyDescent="0.2">
      <c r="A176" t="s">
        <v>117</v>
      </c>
      <c r="C176" t="s">
        <v>101</v>
      </c>
    </row>
    <row r="177" spans="3:3" x14ac:dyDescent="0.2">
      <c r="C177" t="s">
        <v>102</v>
      </c>
    </row>
  </sheetData>
  <pageMargins left="1.3388888888888899" right="0.74791666666666701" top="0.98402777777777795" bottom="0.98402777777777795" header="0.511811023622047" footer="0.511811023622047"/>
  <pageSetup paperSize="9" fitToWidth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zoomScaleNormal="100" workbookViewId="0">
      <selection activeCell="B21" sqref="B21"/>
    </sheetView>
  </sheetViews>
  <sheetFormatPr defaultColWidth="8.7109375" defaultRowHeight="12.75" x14ac:dyDescent="0.2"/>
  <cols>
    <col min="1" max="1" width="56" customWidth="1"/>
    <col min="2" max="2" width="40.7109375" customWidth="1"/>
  </cols>
  <sheetData>
    <row r="1" spans="1:3" ht="39" customHeight="1" x14ac:dyDescent="0.2">
      <c r="A1" s="5" t="s">
        <v>103</v>
      </c>
      <c r="B1" s="5"/>
      <c r="C1" s="75"/>
    </row>
    <row r="2" spans="1:3" ht="33" customHeight="1" x14ac:dyDescent="0.2">
      <c r="A2" s="76" t="s">
        <v>104</v>
      </c>
      <c r="B2" s="77" t="s">
        <v>105</v>
      </c>
      <c r="C2" s="78"/>
    </row>
    <row r="3" spans="1:3" ht="17.100000000000001" customHeight="1" x14ac:dyDescent="0.2">
      <c r="A3" t="s">
        <v>106</v>
      </c>
      <c r="B3" s="79"/>
      <c r="C3" s="80"/>
    </row>
    <row r="4" spans="1:3" ht="17.100000000000001" customHeight="1" x14ac:dyDescent="0.2">
      <c r="A4" t="s">
        <v>107</v>
      </c>
      <c r="B4" s="79"/>
      <c r="C4" s="80"/>
    </row>
    <row r="5" spans="1:3" ht="17.100000000000001" customHeight="1" x14ac:dyDescent="0.2">
      <c r="A5" t="s">
        <v>108</v>
      </c>
      <c r="B5" s="79"/>
    </row>
    <row r="6" spans="1:3" ht="17.100000000000001" customHeight="1" x14ac:dyDescent="0.2">
      <c r="A6" t="s">
        <v>109</v>
      </c>
      <c r="B6" s="79"/>
    </row>
    <row r="7" spans="1:3" x14ac:dyDescent="0.2">
      <c r="A7" t="s">
        <v>110</v>
      </c>
    </row>
    <row r="8" spans="1:3" ht="17.100000000000001" customHeight="1" x14ac:dyDescent="0.2">
      <c r="A8" s="4"/>
      <c r="B8" s="4"/>
      <c r="C8" s="81"/>
    </row>
    <row r="9" spans="1:3" ht="17.100000000000001" customHeight="1" x14ac:dyDescent="0.2">
      <c r="A9" s="3" t="s">
        <v>111</v>
      </c>
      <c r="B9" s="3"/>
      <c r="C9" s="82"/>
    </row>
    <row r="10" spans="1:3" ht="29.25" customHeight="1" x14ac:dyDescent="0.2">
      <c r="A10" s="6" t="s">
        <v>112</v>
      </c>
      <c r="B10" s="82"/>
      <c r="C10" s="82"/>
    </row>
    <row r="11" spans="1:3" ht="0.75" customHeight="1" x14ac:dyDescent="0.2">
      <c r="A11" s="2"/>
      <c r="B11" s="2"/>
      <c r="C11" s="83"/>
    </row>
    <row r="12" spans="1:3" ht="130.5" customHeight="1" x14ac:dyDescent="0.2">
      <c r="A12" s="1"/>
      <c r="B12" s="1"/>
      <c r="C12" s="81"/>
    </row>
    <row r="13" spans="1:3" ht="17.100000000000001" customHeight="1" x14ac:dyDescent="0.2"/>
    <row r="14" spans="1:3" ht="17.100000000000001" customHeight="1" x14ac:dyDescent="0.2">
      <c r="A14" t="s">
        <v>113</v>
      </c>
      <c r="B14" t="s">
        <v>114</v>
      </c>
    </row>
    <row r="15" spans="1:3" ht="17.100000000000001" customHeight="1" x14ac:dyDescent="0.2">
      <c r="B15" s="84" t="s">
        <v>115</v>
      </c>
    </row>
    <row r="16" spans="1:3" ht="17.100000000000001" customHeight="1" x14ac:dyDescent="0.2">
      <c r="B16" t="s">
        <v>116</v>
      </c>
    </row>
  </sheetData>
  <mergeCells count="5">
    <mergeCell ref="A1:B1"/>
    <mergeCell ref="A8:B8"/>
    <mergeCell ref="A9:B9"/>
    <mergeCell ref="A11:B11"/>
    <mergeCell ref="A12:B12"/>
  </mergeCells>
  <pageMargins left="0.196527777777778" right="0.19652777777777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4736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 Závodu míru</vt:lpstr>
      <vt:lpstr>Opravy budovy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Vedoucí</dc:creator>
  <dc:description/>
  <cp:lastModifiedBy>Renata Donátová</cp:lastModifiedBy>
  <cp:revision>13</cp:revision>
  <cp:lastPrinted>2021-08-30T07:03:45Z</cp:lastPrinted>
  <dcterms:created xsi:type="dcterms:W3CDTF">2016-09-30T10:20:15Z</dcterms:created>
  <dcterms:modified xsi:type="dcterms:W3CDTF">2025-01-10T08:38:03Z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